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250" windowHeight="7600"/>
  </bookViews>
  <sheets>
    <sheet name="各院综测参与人数" sheetId="3" r:id="rId1"/>
    <sheet name="奖学金人数" sheetId="1" r:id="rId2"/>
    <sheet name="评优人数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<sst xmlns="http://schemas.openxmlformats.org/spreadsheetml/2006/main" count="78" uniqueCount="31">
  <si>
    <t>2025-2026参加综测学生基数统计</t>
  </si>
  <si>
    <t>学院</t>
  </si>
  <si>
    <t>总计</t>
  </si>
  <si>
    <t>创新书院</t>
  </si>
  <si>
    <t>法学院</t>
  </si>
  <si>
    <t>计算机与人工智能学院</t>
  </si>
  <si>
    <t>经济学院</t>
  </si>
  <si>
    <t>轻工科学与工程学院（国际化妆品学院）</t>
  </si>
  <si>
    <t>求真书院</t>
  </si>
  <si>
    <t>商学院</t>
  </si>
  <si>
    <t>设计与艺术学院</t>
  </si>
  <si>
    <t>食品与健康学院</t>
  </si>
  <si>
    <t>数学与统计学院</t>
  </si>
  <si>
    <t>数字书院</t>
  </si>
  <si>
    <t>新材料与未来技术学院（塑料所）</t>
  </si>
  <si>
    <t>语言与传播学院</t>
  </si>
  <si>
    <t>2025-2026学年评选比例奖学金测算表</t>
  </si>
  <si>
    <t>总人数</t>
  </si>
  <si>
    <t>2023年级</t>
  </si>
  <si>
    <t>一等5%</t>
  </si>
  <si>
    <t>二等10%</t>
  </si>
  <si>
    <t>三等15%</t>
  </si>
  <si>
    <t>2024年级</t>
  </si>
  <si>
    <t>2025年级</t>
  </si>
  <si>
    <t>社会工作突出贡献奖1%</t>
  </si>
  <si>
    <t>何铁文商科奖学金0.5%</t>
  </si>
  <si>
    <t>2025-2026学年评选三好和优干人数</t>
  </si>
  <si>
    <t>优秀学生干部5%</t>
  </si>
  <si>
    <t>三好学生8%</t>
  </si>
  <si>
    <t>三好总计</t>
  </si>
  <si>
    <t>优干总计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</si>
</sst>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微软雅黑"/>
      <charset val="134"/>
    </font>
    <font>
      <sz val="24"/>
      <color theme="1"/>
      <name val="方正小标宋简体"/>
      <charset val="134"/>
    </font>
    <font>
      <sz val="11"/>
      <color indexed="8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2"/>
      <color theme="1"/>
      <name val="微软雅黑"/>
      <charset val="134"/>
    </font>
    <font>
      <sz val="16"/>
      <color indexed="8"/>
      <name val="方正公文小标宋"/>
      <charset val="134"/>
    </font>
    <font>
      <sz val="12"/>
      <color indexed="8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19" fillId="13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Fill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1" fillId="6" borderId="3" xfId="0" applyNumberFormat="1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topLeftCell="A2" workbookViewId="0">
      <selection activeCell="A5" sqref="$A5:$XFD5"/>
    </sheetView>
  </sheetViews>
  <sheetFormatPr defaultColWidth="9" defaultRowHeight="20" customHeight="1" outlineLevelCol="5"/>
  <cols>
    <col min="1" max="1" width="35.25" style="25" customWidth="1"/>
    <col min="2" max="2" width="16" style="25" customWidth="1"/>
    <col min="3" max="3" width="13.75" style="25" customWidth="1"/>
    <col min="4" max="4" width="13.0833333333333" style="25" customWidth="1"/>
    <col min="5" max="5" width="12.75" style="25" customWidth="1"/>
    <col min="6" max="16384" width="9" style="25"/>
  </cols>
  <sheetData>
    <row r="1" ht="33" customHeight="1" spans="1:6">
      <c r="A1" s="26" t="s">
        <v>0</v>
      </c>
      <c r="B1" s="26"/>
      <c r="C1" s="26"/>
      <c r="D1" s="26"/>
      <c r="E1" s="26"/>
    </row>
    <row r="2" ht="31" customHeight="1" spans="1:6">
      <c r="A2" s="27" t="s">
        <v>1</v>
      </c>
      <c r="B2" s="27">
        <v>2023</v>
      </c>
      <c r="C2" s="27">
        <v>2024</v>
      </c>
      <c r="D2" s="28">
        <v>2025</v>
      </c>
      <c r="E2" s="27" t="s">
        <v>2</v>
      </c>
    </row>
    <row r="3" s="25" customFormat="1" customHeight="1" spans="1:6">
      <c r="A3" s="8" t="s">
        <v>3</v>
      </c>
      <c r="B3" s="8"/>
      <c r="C3" s="8"/>
      <c r="D3" s="8">
        <v>39</v>
      </c>
      <c r="E3" s="8">
        <f>SUM(B3:D3)</f>
        <v>39</v>
      </c>
      <c r="F3" s="29"/>
    </row>
    <row r="4" s="25" customFormat="1" customHeight="1" spans="1:6">
      <c r="A4" s="8" t="s">
        <v>4</v>
      </c>
      <c r="B4" s="8">
        <v>152</v>
      </c>
      <c r="C4" s="8">
        <v>151</v>
      </c>
      <c r="D4" s="8">
        <v>161</v>
      </c>
      <c r="E4" s="8">
        <f t="shared" ref="E4:E16" si="0">SUM(B4:D4)</f>
        <v>464</v>
      </c>
      <c r="F4" s="29"/>
    </row>
    <row r="5" s="25" customFormat="1" customHeight="1" spans="1:6">
      <c r="A5" s="8" t="s">
        <v>5</v>
      </c>
      <c r="B5" s="8">
        <v>541</v>
      </c>
      <c r="C5" s="8">
        <v>536</v>
      </c>
      <c r="D5" s="8">
        <v>825</v>
      </c>
      <c r="E5" s="8">
        <f t="shared" si="0"/>
        <v>1902</v>
      </c>
      <c r="F5" s="29"/>
    </row>
    <row r="6" s="25" customFormat="1" customHeight="1" spans="1:6">
      <c r="A6" s="8" t="s">
        <v>6</v>
      </c>
      <c r="B6" s="8">
        <v>509</v>
      </c>
      <c r="C6" s="8">
        <v>466</v>
      </c>
      <c r="D6" s="8">
        <v>691</v>
      </c>
      <c r="E6" s="8">
        <f t="shared" si="0"/>
        <v>1666</v>
      </c>
      <c r="F6" s="29"/>
    </row>
    <row r="7" s="25" customFormat="1" customHeight="1" spans="1:6">
      <c r="A7" s="8" t="s">
        <v>7</v>
      </c>
      <c r="B7" s="13">
        <v>222</v>
      </c>
      <c r="C7" s="13">
        <v>221</v>
      </c>
      <c r="D7" s="13">
        <v>357</v>
      </c>
      <c r="E7" s="8">
        <f t="shared" si="0"/>
        <v>800</v>
      </c>
      <c r="F7" s="29"/>
    </row>
    <row r="8" s="25" customFormat="1" customHeight="1" spans="1:6">
      <c r="A8" s="8" t="s">
        <v>8</v>
      </c>
      <c r="B8" s="8"/>
      <c r="C8" s="8"/>
      <c r="D8" s="8">
        <v>40</v>
      </c>
      <c r="E8" s="8">
        <f t="shared" si="0"/>
        <v>40</v>
      </c>
      <c r="F8" s="29"/>
    </row>
    <row r="9" s="25" customFormat="1" customHeight="1" spans="1:6">
      <c r="A9" s="8" t="s">
        <v>9</v>
      </c>
      <c r="B9" s="8">
        <v>422</v>
      </c>
      <c r="C9" s="8">
        <v>429</v>
      </c>
      <c r="D9" s="8">
        <v>626</v>
      </c>
      <c r="E9" s="8">
        <f t="shared" si="0"/>
        <v>1477</v>
      </c>
      <c r="F9" s="29"/>
    </row>
    <row r="10" s="25" customFormat="1" customHeight="1" spans="1:6">
      <c r="A10" s="8" t="s">
        <v>10</v>
      </c>
      <c r="B10" s="8">
        <v>154</v>
      </c>
      <c r="C10" s="8">
        <v>164</v>
      </c>
      <c r="D10" s="8">
        <v>197</v>
      </c>
      <c r="E10" s="8">
        <f t="shared" si="0"/>
        <v>515</v>
      </c>
      <c r="F10" s="29"/>
    </row>
    <row r="11" s="25" customFormat="1" customHeight="1" spans="1:6">
      <c r="A11" s="8" t="s">
        <v>11</v>
      </c>
      <c r="B11" s="8">
        <v>204</v>
      </c>
      <c r="C11" s="8">
        <v>246</v>
      </c>
      <c r="D11" s="8">
        <v>434</v>
      </c>
      <c r="E11" s="8">
        <f t="shared" si="0"/>
        <v>884</v>
      </c>
      <c r="F11" s="29"/>
    </row>
    <row r="12" s="25" customFormat="1" customHeight="1" spans="1:6">
      <c r="A12" s="8" t="s">
        <v>12</v>
      </c>
      <c r="B12" s="8">
        <v>202</v>
      </c>
      <c r="C12" s="8">
        <v>211</v>
      </c>
      <c r="D12" s="8">
        <v>366</v>
      </c>
      <c r="E12" s="8">
        <f t="shared" si="0"/>
        <v>779</v>
      </c>
      <c r="F12" s="29"/>
    </row>
    <row r="13" customHeight="1" spans="1:6">
      <c r="A13" s="14" t="s">
        <v>13</v>
      </c>
      <c r="B13" s="14"/>
      <c r="C13" s="14">
        <v>59</v>
      </c>
      <c r="D13" s="14">
        <v>41</v>
      </c>
      <c r="E13" s="8">
        <f t="shared" si="0"/>
        <v>100</v>
      </c>
    </row>
    <row r="14" customHeight="1" spans="1:6">
      <c r="A14" s="14" t="s">
        <v>14</v>
      </c>
      <c r="B14" s="14">
        <v>115</v>
      </c>
      <c r="C14" s="14">
        <v>136</v>
      </c>
      <c r="D14" s="14">
        <v>214</v>
      </c>
      <c r="E14" s="8">
        <f t="shared" si="0"/>
        <v>465</v>
      </c>
    </row>
    <row r="15" customHeight="1" spans="1:6">
      <c r="A15" s="14" t="s">
        <v>15</v>
      </c>
      <c r="B15" s="14">
        <v>212</v>
      </c>
      <c r="C15" s="14">
        <v>220</v>
      </c>
      <c r="D15" s="14">
        <v>233</v>
      </c>
      <c r="E15" s="8">
        <f t="shared" si="0"/>
        <v>665</v>
      </c>
    </row>
    <row r="16" customHeight="1" spans="1:6">
      <c r="A16" s="14" t="s">
        <v>2</v>
      </c>
      <c r="B16" s="14">
        <f>SUM(B3:B15)</f>
        <v>2733</v>
      </c>
      <c r="C16" s="14">
        <f>SUM(C3:C15)</f>
        <v>2839</v>
      </c>
      <c r="D16" s="14">
        <f>SUM(D3:D15)</f>
        <v>4224</v>
      </c>
      <c r="E16" s="8">
        <f t="shared" si="0"/>
        <v>9796</v>
      </c>
    </row>
  </sheetData>
  <mergeCells count="1">
    <mergeCell ref="A1:E1"/>
  </mergeCells>
  <pageMargins left="0.7" right="0.7" top="0.75" bottom="0.75" header="0.3" footer="0.3"/>
  <pageSetup paperSize="9" scale="9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"/>
  <sheetViews>
    <sheetView zoomScale="70" zoomScaleNormal="70" topLeftCell="A2" workbookViewId="0">
      <selection activeCell="G11" sqref="G11"/>
    </sheetView>
  </sheetViews>
  <sheetFormatPr defaultColWidth="9" defaultRowHeight="16.5"/>
  <cols>
    <col min="1" max="1" width="29.525" style="4" customWidth="1"/>
    <col min="2" max="2" width="11" style="4" customWidth="1"/>
    <col min="3" max="3" width="10.25" style="4" customWidth="1"/>
    <col min="4" max="4" width="7.5" style="4" customWidth="1"/>
    <col min="5" max="5" width="8.5" style="4" customWidth="1"/>
    <col min="6" max="6" width="7.08333333333333" style="4" customWidth="1"/>
    <col min="7" max="7" width="11.5" style="4" customWidth="1"/>
    <col min="8" max="8" width="7.33333333333333" style="4" customWidth="1"/>
    <col min="9" max="9" width="8.33333333333333" style="4" customWidth="1"/>
    <col min="10" max="10" width="8" style="4" customWidth="1"/>
    <col min="11" max="11" width="9.58333333333333" style="4" customWidth="1"/>
    <col min="12" max="12" width="7.58333333333333" style="4" customWidth="1"/>
    <col min="13" max="13" width="8.83333333333333" style="4" customWidth="1"/>
    <col min="14" max="14" width="7" style="4" customWidth="1"/>
    <col min="15" max="15" width="11.75" style="4" customWidth="1"/>
    <col min="16" max="16" width="11" style="4" customWidth="1"/>
    <col min="17" max="19" width="9" style="4"/>
    <col min="20" max="16384" width="9" style="17"/>
  </cols>
  <sheetData>
    <row r="1" ht="57" customHeight="1" spans="1:19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ht="54.75" customHeight="1" spans="1:19">
      <c r="A2" s="19" t="s">
        <v>1</v>
      </c>
      <c r="B2" s="19" t="s">
        <v>17</v>
      </c>
      <c r="C2" s="19" t="s">
        <v>18</v>
      </c>
      <c r="D2" s="19" t="s">
        <v>19</v>
      </c>
      <c r="E2" s="19" t="s">
        <v>20</v>
      </c>
      <c r="F2" s="19" t="s">
        <v>21</v>
      </c>
      <c r="G2" s="19" t="s">
        <v>22</v>
      </c>
      <c r="H2" s="19" t="s">
        <v>19</v>
      </c>
      <c r="I2" s="19" t="s">
        <v>20</v>
      </c>
      <c r="J2" s="19" t="s">
        <v>21</v>
      </c>
      <c r="K2" s="19" t="s">
        <v>23</v>
      </c>
      <c r="L2" s="19" t="s">
        <v>19</v>
      </c>
      <c r="M2" s="19" t="s">
        <v>20</v>
      </c>
      <c r="N2" s="19" t="s">
        <v>21</v>
      </c>
      <c r="O2" s="19" t="s">
        <v>24</v>
      </c>
      <c r="P2" s="19" t="s">
        <v>25</v>
      </c>
      <c r="Q2" s="19" t="s">
        <v>19</v>
      </c>
      <c r="R2" s="19" t="s">
        <v>20</v>
      </c>
      <c r="S2" s="19" t="s">
        <v>21</v>
      </c>
    </row>
    <row r="3" ht="30" customHeight="1" spans="1:19">
      <c r="A3" s="8" t="s">
        <v>3</v>
      </c>
      <c r="B3" s="8">
        <v>39</v>
      </c>
      <c r="C3" s="8"/>
      <c r="D3" s="20">
        <f t="shared" ref="D3:D8" si="0">ROUNDDOWN((C3*0.05),0)</f>
        <v>0</v>
      </c>
      <c r="E3" s="20">
        <f t="shared" ref="E3:E8" si="1">ROUNDDOWN((C3*0.1),0)</f>
        <v>0</v>
      </c>
      <c r="F3" s="20">
        <f t="shared" ref="F3:F8" si="2">ROUNDDOWN((C3*0.15),0)</f>
        <v>0</v>
      </c>
      <c r="G3" s="8"/>
      <c r="H3" s="21">
        <f t="shared" ref="H3:H8" si="3">ROUNDDOWN((G3*0.05),0)</f>
        <v>0</v>
      </c>
      <c r="I3" s="21">
        <f t="shared" ref="I3:I8" si="4">ROUNDDOWN((G3*0.1),0)</f>
        <v>0</v>
      </c>
      <c r="J3" s="21">
        <f t="shared" ref="J3:J8" si="5">ROUNDDOWN((G3*0.15),0)</f>
        <v>0</v>
      </c>
      <c r="K3" s="8">
        <v>39</v>
      </c>
      <c r="L3" s="22">
        <f>ROUNDDOWN((K3*0.1),0)</f>
        <v>3</v>
      </c>
      <c r="M3" s="22">
        <f>ROUNDDOWN((K3*0.15),0)</f>
        <v>5</v>
      </c>
      <c r="N3" s="22">
        <f>ROUNDDOWN((K3*0.2),0)</f>
        <v>7</v>
      </c>
      <c r="O3" s="12">
        <f t="shared" ref="O3:O8" si="6">ROUNDDOWN((B3*0.01),0)</f>
        <v>0</v>
      </c>
      <c r="P3" s="12">
        <f t="shared" ref="P3:P8" si="7">ROUNDDOWN((B3*0.005),0)</f>
        <v>0</v>
      </c>
      <c r="Q3" s="15">
        <f t="shared" ref="Q3:Q9" si="8">D3+H3+L3</f>
        <v>3</v>
      </c>
      <c r="R3" s="15">
        <f t="shared" ref="R3:R9" si="9">E3+I3+M3</f>
        <v>5</v>
      </c>
      <c r="S3" s="15">
        <f t="shared" ref="S3:S9" si="10">F3+J3+N3</f>
        <v>7</v>
      </c>
    </row>
    <row r="4" ht="30" customHeight="1" spans="1:19">
      <c r="A4" s="8" t="s">
        <v>4</v>
      </c>
      <c r="B4" s="8">
        <v>464</v>
      </c>
      <c r="C4" s="8">
        <v>152</v>
      </c>
      <c r="D4" s="20">
        <f t="shared" si="0"/>
        <v>7</v>
      </c>
      <c r="E4" s="20">
        <f t="shared" si="1"/>
        <v>15</v>
      </c>
      <c r="F4" s="20">
        <f t="shared" si="2"/>
        <v>22</v>
      </c>
      <c r="G4" s="8">
        <v>151</v>
      </c>
      <c r="H4" s="21">
        <f t="shared" si="3"/>
        <v>7</v>
      </c>
      <c r="I4" s="21">
        <f t="shared" si="4"/>
        <v>15</v>
      </c>
      <c r="J4" s="21">
        <f t="shared" si="5"/>
        <v>22</v>
      </c>
      <c r="K4" s="8">
        <v>161</v>
      </c>
      <c r="L4" s="22">
        <f>ROUNDDOWN((K4*0.05),0)</f>
        <v>8</v>
      </c>
      <c r="M4" s="22">
        <f>ROUNDDOWN((K4*0.1),0)</f>
        <v>16</v>
      </c>
      <c r="N4" s="22">
        <f>ROUNDDOWN((K4*0.15),0)</f>
        <v>24</v>
      </c>
      <c r="O4" s="12">
        <f t="shared" si="6"/>
        <v>4</v>
      </c>
      <c r="P4" s="12">
        <f t="shared" si="7"/>
        <v>2</v>
      </c>
      <c r="Q4" s="15">
        <f t="shared" si="8"/>
        <v>22</v>
      </c>
      <c r="R4" s="15">
        <f t="shared" si="9"/>
        <v>46</v>
      </c>
      <c r="S4" s="15">
        <f t="shared" si="10"/>
        <v>68</v>
      </c>
    </row>
    <row r="5" ht="30" customHeight="1" spans="1:19">
      <c r="A5" s="8" t="s">
        <v>5</v>
      </c>
      <c r="B5" s="8">
        <v>1902</v>
      </c>
      <c r="C5" s="8">
        <v>541</v>
      </c>
      <c r="D5" s="20">
        <f t="shared" si="0"/>
        <v>27</v>
      </c>
      <c r="E5" s="20">
        <f t="shared" si="1"/>
        <v>54</v>
      </c>
      <c r="F5" s="20">
        <f t="shared" si="2"/>
        <v>81</v>
      </c>
      <c r="G5" s="8">
        <v>536</v>
      </c>
      <c r="H5" s="21">
        <f t="shared" si="3"/>
        <v>26</v>
      </c>
      <c r="I5" s="21">
        <f t="shared" si="4"/>
        <v>53</v>
      </c>
      <c r="J5" s="21">
        <f t="shared" si="5"/>
        <v>80</v>
      </c>
      <c r="K5" s="8">
        <v>825</v>
      </c>
      <c r="L5" s="22">
        <f>ROUNDDOWN((K5*0.05),0)</f>
        <v>41</v>
      </c>
      <c r="M5" s="22">
        <f>ROUNDDOWN((K5*0.1),0)</f>
        <v>82</v>
      </c>
      <c r="N5" s="22">
        <f>ROUNDDOWN((K5*0.15),0)</f>
        <v>123</v>
      </c>
      <c r="O5" s="12">
        <f t="shared" si="6"/>
        <v>19</v>
      </c>
      <c r="P5" s="12">
        <f t="shared" si="7"/>
        <v>9</v>
      </c>
      <c r="Q5" s="15">
        <f t="shared" si="8"/>
        <v>94</v>
      </c>
      <c r="R5" s="15">
        <f t="shared" si="9"/>
        <v>189</v>
      </c>
      <c r="S5" s="15">
        <f t="shared" si="10"/>
        <v>284</v>
      </c>
    </row>
    <row r="6" ht="30" customHeight="1" spans="1:19">
      <c r="A6" s="8" t="s">
        <v>6</v>
      </c>
      <c r="B6" s="8">
        <v>1666</v>
      </c>
      <c r="C6" s="8">
        <v>509</v>
      </c>
      <c r="D6" s="20">
        <f t="shared" si="0"/>
        <v>25</v>
      </c>
      <c r="E6" s="20">
        <f t="shared" si="1"/>
        <v>50</v>
      </c>
      <c r="F6" s="20">
        <f t="shared" si="2"/>
        <v>76</v>
      </c>
      <c r="G6" s="8">
        <v>466</v>
      </c>
      <c r="H6" s="21">
        <f t="shared" si="3"/>
        <v>23</v>
      </c>
      <c r="I6" s="21">
        <f t="shared" si="4"/>
        <v>46</v>
      </c>
      <c r="J6" s="21">
        <f t="shared" si="5"/>
        <v>69</v>
      </c>
      <c r="K6" s="8">
        <v>691</v>
      </c>
      <c r="L6" s="22">
        <f>ROUNDDOWN((K6*0.05),0)</f>
        <v>34</v>
      </c>
      <c r="M6" s="22">
        <f>ROUNDDOWN((K6*0.1),0)</f>
        <v>69</v>
      </c>
      <c r="N6" s="22">
        <f>ROUNDDOWN((K6*0.15),0)</f>
        <v>103</v>
      </c>
      <c r="O6" s="12">
        <f t="shared" si="6"/>
        <v>16</v>
      </c>
      <c r="P6" s="12">
        <f t="shared" si="7"/>
        <v>8</v>
      </c>
      <c r="Q6" s="15">
        <f t="shared" si="8"/>
        <v>82</v>
      </c>
      <c r="R6" s="15">
        <f t="shared" si="9"/>
        <v>165</v>
      </c>
      <c r="S6" s="15">
        <f t="shared" si="10"/>
        <v>248</v>
      </c>
    </row>
    <row r="7" ht="30" customHeight="1" spans="1:19">
      <c r="A7" s="8" t="s">
        <v>7</v>
      </c>
      <c r="B7" s="8">
        <v>800</v>
      </c>
      <c r="C7" s="13">
        <v>222</v>
      </c>
      <c r="D7" s="20">
        <f t="shared" si="0"/>
        <v>11</v>
      </c>
      <c r="E7" s="20">
        <f t="shared" si="1"/>
        <v>22</v>
      </c>
      <c r="F7" s="20">
        <f t="shared" si="2"/>
        <v>33</v>
      </c>
      <c r="G7" s="13">
        <v>221</v>
      </c>
      <c r="H7" s="21">
        <f t="shared" si="3"/>
        <v>11</v>
      </c>
      <c r="I7" s="21">
        <f t="shared" si="4"/>
        <v>22</v>
      </c>
      <c r="J7" s="21">
        <f t="shared" si="5"/>
        <v>33</v>
      </c>
      <c r="K7" s="13">
        <v>357</v>
      </c>
      <c r="L7" s="22">
        <f>ROUNDDOWN((K7*0.05),0)</f>
        <v>17</v>
      </c>
      <c r="M7" s="22">
        <f>ROUNDDOWN((K7*0.1),0)</f>
        <v>35</v>
      </c>
      <c r="N7" s="22">
        <f>ROUNDDOWN((K7*0.15),0)</f>
        <v>53</v>
      </c>
      <c r="O7" s="12">
        <f t="shared" si="6"/>
        <v>8</v>
      </c>
      <c r="P7" s="12">
        <f t="shared" si="7"/>
        <v>4</v>
      </c>
      <c r="Q7" s="15">
        <f t="shared" si="8"/>
        <v>39</v>
      </c>
      <c r="R7" s="15">
        <f t="shared" si="9"/>
        <v>79</v>
      </c>
      <c r="S7" s="15">
        <f t="shared" si="10"/>
        <v>119</v>
      </c>
    </row>
    <row r="8" ht="30" customHeight="1" spans="1:19">
      <c r="A8" s="8" t="s">
        <v>8</v>
      </c>
      <c r="B8" s="8">
        <v>40</v>
      </c>
      <c r="C8" s="8"/>
      <c r="D8" s="20">
        <f t="shared" si="0"/>
        <v>0</v>
      </c>
      <c r="E8" s="20">
        <f t="shared" si="1"/>
        <v>0</v>
      </c>
      <c r="F8" s="20">
        <f t="shared" si="2"/>
        <v>0</v>
      </c>
      <c r="G8" s="8"/>
      <c r="H8" s="21">
        <f t="shared" si="3"/>
        <v>0</v>
      </c>
      <c r="I8" s="21">
        <f t="shared" si="4"/>
        <v>0</v>
      </c>
      <c r="J8" s="21">
        <f t="shared" si="5"/>
        <v>0</v>
      </c>
      <c r="K8" s="8">
        <v>40</v>
      </c>
      <c r="L8" s="22">
        <f>ROUNDDOWN((K8*0.1),0)</f>
        <v>4</v>
      </c>
      <c r="M8" s="22">
        <f>ROUNDDOWN((K8*0.15),0)</f>
        <v>6</v>
      </c>
      <c r="N8" s="22">
        <f>ROUNDDOWN((K8*0.2),0)</f>
        <v>8</v>
      </c>
      <c r="O8" s="12">
        <f t="shared" si="6"/>
        <v>0</v>
      </c>
      <c r="P8" s="12">
        <f t="shared" si="7"/>
        <v>0</v>
      </c>
      <c r="Q8" s="15">
        <f t="shared" si="8"/>
        <v>4</v>
      </c>
      <c r="R8" s="15">
        <f t="shared" si="9"/>
        <v>6</v>
      </c>
      <c r="S8" s="15">
        <f t="shared" si="10"/>
        <v>8</v>
      </c>
    </row>
    <row r="9" ht="30" customHeight="1" spans="1:19">
      <c r="A9" s="8" t="s">
        <v>9</v>
      </c>
      <c r="B9" s="23">
        <v>1477</v>
      </c>
      <c r="C9" s="8">
        <v>48</v>
      </c>
      <c r="D9" s="20">
        <f>ROUNDDOWN((C9*0.1),0)</f>
        <v>4</v>
      </c>
      <c r="E9" s="20">
        <f>ROUNDDOWN((C9*0.15),0)</f>
        <v>7</v>
      </c>
      <c r="F9" s="20">
        <f>ROUNDDOWN((C9*0.2),0)</f>
        <v>9</v>
      </c>
      <c r="G9" s="8">
        <v>42</v>
      </c>
      <c r="H9" s="21">
        <f>ROUNDDOWN((G9*0.1),0)</f>
        <v>4</v>
      </c>
      <c r="I9" s="21">
        <f>ROUNDDOWN((G9*0.15),0)</f>
        <v>6</v>
      </c>
      <c r="J9" s="21">
        <f>ROUNDDOWN((G9*0.2),0)</f>
        <v>8</v>
      </c>
      <c r="K9" s="8">
        <v>62</v>
      </c>
      <c r="L9" s="22">
        <f>ROUNDDOWN((K9*0.1),0)</f>
        <v>6</v>
      </c>
      <c r="M9" s="22">
        <f>ROUNDDOWN((K9*0.15),0)</f>
        <v>9</v>
      </c>
      <c r="N9" s="22">
        <f>ROUNDDOWN((K9*0.2),0)</f>
        <v>12</v>
      </c>
      <c r="O9" s="12"/>
      <c r="P9" s="12"/>
      <c r="Q9" s="15">
        <f t="shared" si="8"/>
        <v>14</v>
      </c>
      <c r="R9" s="15">
        <f t="shared" si="9"/>
        <v>22</v>
      </c>
      <c r="S9" s="15">
        <f t="shared" si="10"/>
        <v>29</v>
      </c>
    </row>
    <row r="10" ht="30" customHeight="1" spans="1:19">
      <c r="A10" s="8" t="s">
        <v>9</v>
      </c>
      <c r="B10" s="24"/>
      <c r="C10" s="8">
        <v>374</v>
      </c>
      <c r="D10" s="20">
        <f t="shared" ref="D10:D16" si="11">ROUNDDOWN((C10*0.05),0)</f>
        <v>18</v>
      </c>
      <c r="E10" s="20">
        <f t="shared" ref="E10:E16" si="12">ROUNDDOWN((C10*0.1),0)</f>
        <v>37</v>
      </c>
      <c r="F10" s="20">
        <f t="shared" ref="F10:F16" si="13">ROUNDDOWN((C10*0.15),0)</f>
        <v>56</v>
      </c>
      <c r="G10" s="8">
        <v>387</v>
      </c>
      <c r="H10" s="21">
        <f t="shared" ref="H10:H16" si="14">ROUNDDOWN((G10*0.05),0)</f>
        <v>19</v>
      </c>
      <c r="I10" s="21">
        <f t="shared" ref="I10:I16" si="15">ROUNDDOWN((G10*0.1),0)</f>
        <v>38</v>
      </c>
      <c r="J10" s="21">
        <f t="shared" ref="J10:J16" si="16">ROUNDDOWN((G10*0.15),0)</f>
        <v>58</v>
      </c>
      <c r="K10" s="8">
        <v>564</v>
      </c>
      <c r="L10" s="22">
        <f t="shared" ref="L10:L16" si="17">ROUNDDOWN((K10*0.05),0)</f>
        <v>28</v>
      </c>
      <c r="M10" s="22">
        <f t="shared" ref="M10:M16" si="18">ROUNDDOWN((K10*0.1),0)</f>
        <v>56</v>
      </c>
      <c r="N10" s="22">
        <f t="shared" ref="N10:N16" si="19">ROUNDDOWN((K10*0.15),0)</f>
        <v>84</v>
      </c>
      <c r="O10" s="12">
        <f>ROUNDDOWN((B9*0.01),0)</f>
        <v>14</v>
      </c>
      <c r="P10" s="12">
        <f>ROUNDDOWN((B9*0.005),0)</f>
        <v>7</v>
      </c>
      <c r="Q10" s="15">
        <f t="shared" ref="Q10:Q16" si="20">D10+H10+L10</f>
        <v>65</v>
      </c>
      <c r="R10" s="15">
        <f t="shared" ref="R10:R16" si="21">E10+I10+M10</f>
        <v>131</v>
      </c>
      <c r="S10" s="15">
        <f t="shared" ref="S10:S16" si="22">F10+J10+N10</f>
        <v>198</v>
      </c>
    </row>
    <row r="11" ht="30" customHeight="1" spans="1:19">
      <c r="A11" s="8" t="s">
        <v>10</v>
      </c>
      <c r="B11" s="8">
        <v>515</v>
      </c>
      <c r="C11" s="8">
        <v>154</v>
      </c>
      <c r="D11" s="20">
        <f t="shared" si="11"/>
        <v>7</v>
      </c>
      <c r="E11" s="20">
        <f t="shared" si="12"/>
        <v>15</v>
      </c>
      <c r="F11" s="20">
        <f t="shared" si="13"/>
        <v>23</v>
      </c>
      <c r="G11" s="8">
        <v>164</v>
      </c>
      <c r="H11" s="21">
        <f t="shared" si="14"/>
        <v>8</v>
      </c>
      <c r="I11" s="21">
        <f t="shared" si="15"/>
        <v>16</v>
      </c>
      <c r="J11" s="21">
        <f t="shared" si="16"/>
        <v>24</v>
      </c>
      <c r="K11" s="8">
        <v>197</v>
      </c>
      <c r="L11" s="22">
        <f t="shared" si="17"/>
        <v>9</v>
      </c>
      <c r="M11" s="22">
        <f t="shared" si="18"/>
        <v>19</v>
      </c>
      <c r="N11" s="22">
        <f t="shared" si="19"/>
        <v>29</v>
      </c>
      <c r="O11" s="12">
        <f t="shared" ref="O10:O16" si="23">ROUNDDOWN((B11*0.01),0)</f>
        <v>5</v>
      </c>
      <c r="P11" s="12">
        <f t="shared" ref="P10:P16" si="24">ROUNDDOWN((B11*0.005),0)</f>
        <v>2</v>
      </c>
      <c r="Q11" s="15">
        <f t="shared" si="20"/>
        <v>24</v>
      </c>
      <c r="R11" s="15">
        <f t="shared" si="21"/>
        <v>50</v>
      </c>
      <c r="S11" s="15">
        <f t="shared" si="22"/>
        <v>76</v>
      </c>
    </row>
    <row r="12" ht="30" customHeight="1" spans="1:19">
      <c r="A12" s="8" t="s">
        <v>11</v>
      </c>
      <c r="B12" s="8">
        <v>865</v>
      </c>
      <c r="C12" s="8">
        <v>204</v>
      </c>
      <c r="D12" s="20">
        <f t="shared" si="11"/>
        <v>10</v>
      </c>
      <c r="E12" s="20">
        <f t="shared" si="12"/>
        <v>20</v>
      </c>
      <c r="F12" s="20">
        <f t="shared" si="13"/>
        <v>30</v>
      </c>
      <c r="G12" s="8">
        <v>246</v>
      </c>
      <c r="H12" s="21">
        <f t="shared" si="14"/>
        <v>12</v>
      </c>
      <c r="I12" s="21">
        <f t="shared" si="15"/>
        <v>24</v>
      </c>
      <c r="J12" s="21">
        <f t="shared" si="16"/>
        <v>36</v>
      </c>
      <c r="K12" s="8">
        <v>434</v>
      </c>
      <c r="L12" s="22">
        <f t="shared" si="17"/>
        <v>21</v>
      </c>
      <c r="M12" s="22">
        <f t="shared" si="18"/>
        <v>43</v>
      </c>
      <c r="N12" s="22">
        <f t="shared" si="19"/>
        <v>65</v>
      </c>
      <c r="O12" s="12">
        <f t="shared" si="23"/>
        <v>8</v>
      </c>
      <c r="P12" s="12">
        <f t="shared" si="24"/>
        <v>4</v>
      </c>
      <c r="Q12" s="15">
        <f t="shared" si="20"/>
        <v>43</v>
      </c>
      <c r="R12" s="15">
        <f t="shared" si="21"/>
        <v>87</v>
      </c>
      <c r="S12" s="15">
        <f t="shared" si="22"/>
        <v>131</v>
      </c>
    </row>
    <row r="13" ht="30" customHeight="1" spans="1:19">
      <c r="A13" s="8" t="s">
        <v>12</v>
      </c>
      <c r="B13" s="8">
        <v>779</v>
      </c>
      <c r="C13" s="8">
        <v>202</v>
      </c>
      <c r="D13" s="20">
        <f t="shared" si="11"/>
        <v>10</v>
      </c>
      <c r="E13" s="20">
        <f t="shared" si="12"/>
        <v>20</v>
      </c>
      <c r="F13" s="20">
        <f t="shared" si="13"/>
        <v>30</v>
      </c>
      <c r="G13" s="8">
        <v>211</v>
      </c>
      <c r="H13" s="21">
        <f t="shared" si="14"/>
        <v>10</v>
      </c>
      <c r="I13" s="21">
        <f t="shared" si="15"/>
        <v>21</v>
      </c>
      <c r="J13" s="21">
        <f t="shared" si="16"/>
        <v>31</v>
      </c>
      <c r="K13" s="8">
        <v>366</v>
      </c>
      <c r="L13" s="22">
        <f t="shared" si="17"/>
        <v>18</v>
      </c>
      <c r="M13" s="22">
        <f t="shared" si="18"/>
        <v>36</v>
      </c>
      <c r="N13" s="22">
        <f t="shared" si="19"/>
        <v>54</v>
      </c>
      <c r="O13" s="12">
        <f t="shared" si="23"/>
        <v>7</v>
      </c>
      <c r="P13" s="12">
        <f t="shared" si="24"/>
        <v>3</v>
      </c>
      <c r="Q13" s="15">
        <f t="shared" si="20"/>
        <v>38</v>
      </c>
      <c r="R13" s="15">
        <f t="shared" si="21"/>
        <v>77</v>
      </c>
      <c r="S13" s="15">
        <f t="shared" si="22"/>
        <v>115</v>
      </c>
    </row>
    <row r="14" ht="30" customHeight="1" spans="1:19">
      <c r="A14" s="14" t="s">
        <v>13</v>
      </c>
      <c r="B14" s="8">
        <v>100</v>
      </c>
      <c r="C14" s="14"/>
      <c r="D14" s="20">
        <f t="shared" si="11"/>
        <v>0</v>
      </c>
      <c r="E14" s="20">
        <f t="shared" si="12"/>
        <v>0</v>
      </c>
      <c r="F14" s="20">
        <f t="shared" si="13"/>
        <v>0</v>
      </c>
      <c r="G14" s="14">
        <v>59</v>
      </c>
      <c r="H14" s="21">
        <f>ROUNDDOWN((G14*0.1),0)</f>
        <v>5</v>
      </c>
      <c r="I14" s="21">
        <f>ROUNDDOWN((G14*0.15),0)</f>
        <v>8</v>
      </c>
      <c r="J14" s="21">
        <f>ROUNDDOWN((G14*0.2),0)</f>
        <v>11</v>
      </c>
      <c r="K14" s="14">
        <v>41</v>
      </c>
      <c r="L14" s="22">
        <f>ROUNDDOWN((K14*0.1),0)</f>
        <v>4</v>
      </c>
      <c r="M14" s="22">
        <f>ROUNDDOWN((K14*0.15),0)</f>
        <v>6</v>
      </c>
      <c r="N14" s="22">
        <f>ROUNDDOWN((K14*0.2),0)</f>
        <v>8</v>
      </c>
      <c r="O14" s="12">
        <f t="shared" si="23"/>
        <v>1</v>
      </c>
      <c r="P14" s="12">
        <f t="shared" si="24"/>
        <v>0</v>
      </c>
      <c r="Q14" s="15">
        <f t="shared" si="20"/>
        <v>9</v>
      </c>
      <c r="R14" s="15">
        <f t="shared" si="21"/>
        <v>14</v>
      </c>
      <c r="S14" s="15">
        <f t="shared" si="22"/>
        <v>19</v>
      </c>
    </row>
    <row r="15" ht="30" customHeight="1" spans="1:19">
      <c r="A15" s="14" t="s">
        <v>14</v>
      </c>
      <c r="B15" s="12">
        <v>465</v>
      </c>
      <c r="C15" s="14">
        <v>115</v>
      </c>
      <c r="D15" s="20">
        <f t="shared" si="11"/>
        <v>5</v>
      </c>
      <c r="E15" s="20">
        <f t="shared" si="12"/>
        <v>11</v>
      </c>
      <c r="F15" s="20">
        <f t="shared" si="13"/>
        <v>17</v>
      </c>
      <c r="G15" s="14">
        <v>136</v>
      </c>
      <c r="H15" s="21">
        <f t="shared" si="14"/>
        <v>6</v>
      </c>
      <c r="I15" s="21">
        <f t="shared" si="15"/>
        <v>13</v>
      </c>
      <c r="J15" s="21">
        <f t="shared" si="16"/>
        <v>20</v>
      </c>
      <c r="K15" s="14">
        <v>214</v>
      </c>
      <c r="L15" s="22">
        <f t="shared" si="17"/>
        <v>10</v>
      </c>
      <c r="M15" s="22">
        <f t="shared" si="18"/>
        <v>21</v>
      </c>
      <c r="N15" s="22">
        <f t="shared" si="19"/>
        <v>32</v>
      </c>
      <c r="O15" s="12">
        <f t="shared" si="23"/>
        <v>4</v>
      </c>
      <c r="P15" s="12">
        <f t="shared" si="24"/>
        <v>2</v>
      </c>
      <c r="Q15" s="15">
        <f t="shared" si="20"/>
        <v>21</v>
      </c>
      <c r="R15" s="15">
        <f t="shared" si="21"/>
        <v>45</v>
      </c>
      <c r="S15" s="15">
        <f t="shared" si="22"/>
        <v>69</v>
      </c>
    </row>
    <row r="16" ht="28" customHeight="1" spans="1:19">
      <c r="A16" s="14" t="s">
        <v>15</v>
      </c>
      <c r="B16" s="15">
        <v>665</v>
      </c>
      <c r="C16" s="14">
        <v>212</v>
      </c>
      <c r="D16" s="20">
        <f t="shared" si="11"/>
        <v>10</v>
      </c>
      <c r="E16" s="20">
        <f t="shared" si="12"/>
        <v>21</v>
      </c>
      <c r="F16" s="20">
        <f t="shared" si="13"/>
        <v>31</v>
      </c>
      <c r="G16" s="14">
        <v>220</v>
      </c>
      <c r="H16" s="21">
        <f t="shared" si="14"/>
        <v>11</v>
      </c>
      <c r="I16" s="21">
        <f t="shared" si="15"/>
        <v>22</v>
      </c>
      <c r="J16" s="21">
        <f t="shared" si="16"/>
        <v>33</v>
      </c>
      <c r="K16" s="14">
        <v>233</v>
      </c>
      <c r="L16" s="22">
        <f t="shared" si="17"/>
        <v>11</v>
      </c>
      <c r="M16" s="22">
        <f t="shared" si="18"/>
        <v>23</v>
      </c>
      <c r="N16" s="22">
        <f t="shared" si="19"/>
        <v>34</v>
      </c>
      <c r="O16" s="12">
        <f t="shared" si="23"/>
        <v>6</v>
      </c>
      <c r="P16" s="12">
        <f t="shared" si="24"/>
        <v>3</v>
      </c>
      <c r="Q16" s="15">
        <f t="shared" si="20"/>
        <v>32</v>
      </c>
      <c r="R16" s="15">
        <f t="shared" si="21"/>
        <v>66</v>
      </c>
      <c r="S16" s="15">
        <f t="shared" si="22"/>
        <v>98</v>
      </c>
    </row>
  </sheetData>
  <mergeCells count="2">
    <mergeCell ref="A1:S1"/>
    <mergeCell ref="B9:B10"/>
  </mergeCells>
  <pageMargins left="0.7" right="0.7" top="0.75" bottom="0.75" header="0.3" footer="0.3"/>
  <pageSetup paperSize="9" scale="7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zoomScale="80" zoomScaleNormal="80" topLeftCell="A5" workbookViewId="0">
      <selection activeCell="C10" sqref="C10"/>
    </sheetView>
  </sheetViews>
  <sheetFormatPr defaultColWidth="9" defaultRowHeight="16.5"/>
  <cols>
    <col min="1" max="1" width="32.6083333333333" style="3" customWidth="1"/>
    <col min="2" max="2" width="17.5" style="3" customWidth="1"/>
    <col min="3" max="3" width="9.75" style="3" customWidth="1"/>
    <col min="4" max="4" width="9.25" style="3" customWidth="1"/>
    <col min="5" max="5" width="8.83333333333333" style="3" customWidth="1"/>
    <col min="6" max="6" width="9.83333333333333" style="3" customWidth="1"/>
    <col min="7" max="7" width="9" style="3"/>
    <col min="8" max="8" width="11.5" style="3" customWidth="1"/>
    <col min="9" max="9" width="10.0833333333333" style="3" customWidth="1"/>
    <col min="10" max="10" width="9.25" style="3" customWidth="1"/>
    <col min="11" max="11" width="10.75" style="3" customWidth="1"/>
    <col min="12" max="12" width="14.0833333333333" style="4" customWidth="1"/>
    <col min="13" max="13" width="16.5" style="4" customWidth="1"/>
    <col min="14" max="16384" width="9" style="3"/>
  </cols>
  <sheetData>
    <row r="1" ht="48.75" customHeight="1" spans="1:13">
      <c r="A1" s="5" t="s">
        <v>26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1" ht="54.75" customHeight="1" spans="1:13">
      <c r="A2" s="7" t="s">
        <v>1</v>
      </c>
      <c r="B2" s="7" t="s">
        <v>17</v>
      </c>
      <c r="C2" s="7" t="s">
        <v>18</v>
      </c>
      <c r="D2" s="7" t="s">
        <v>27</v>
      </c>
      <c r="E2" s="7" t="s">
        <v>28</v>
      </c>
      <c r="F2" s="7" t="s">
        <v>22</v>
      </c>
      <c r="G2" s="7" t="s">
        <v>27</v>
      </c>
      <c r="H2" s="7" t="s">
        <v>28</v>
      </c>
      <c r="I2" s="7" t="s">
        <v>23</v>
      </c>
      <c r="J2" s="7" t="s">
        <v>27</v>
      </c>
      <c r="K2" s="7" t="s">
        <v>28</v>
      </c>
      <c r="L2" s="7" t="s">
        <v>29</v>
      </c>
      <c r="M2" s="7" t="s">
        <v>30</v>
      </c>
    </row>
    <row r="3" s="2" customFormat="1" ht="25" customHeight="1" spans="1:13">
      <c r="A3" s="8" t="s">
        <v>3</v>
      </c>
      <c r="B3" s="8">
        <v>39</v>
      </c>
      <c r="C3" s="8"/>
      <c r="D3" s="9">
        <f>ROUND((C3*0.05),0)</f>
        <v>0</v>
      </c>
      <c r="E3" s="9">
        <f>ROUND((C3*0.08),0)</f>
        <v>0</v>
      </c>
      <c r="F3" s="8"/>
      <c r="G3" s="10">
        <f>ROUND((F3*0.05),0)</f>
        <v>0</v>
      </c>
      <c r="H3" s="10">
        <f>ROUND((F3*0.08),0)</f>
        <v>0</v>
      </c>
      <c r="I3" s="8">
        <v>39</v>
      </c>
      <c r="J3" s="11">
        <f>ROUND((I3*0.05),0)</f>
        <v>2</v>
      </c>
      <c r="K3" s="11">
        <f>ROUND((I3*0.08),0)</f>
        <v>3</v>
      </c>
      <c r="L3" s="12">
        <f>E3+H3+K3</f>
        <v>3</v>
      </c>
      <c r="M3" s="12">
        <f>D3+G3+J3</f>
        <v>2</v>
      </c>
    </row>
    <row r="4" s="2" customFormat="1" ht="25" customHeight="1" spans="1:13">
      <c r="A4" s="8" t="s">
        <v>4</v>
      </c>
      <c r="B4" s="8">
        <v>464</v>
      </c>
      <c r="C4" s="8">
        <v>152</v>
      </c>
      <c r="D4" s="9">
        <f>ROUND((C4*0.05),0)</f>
        <v>8</v>
      </c>
      <c r="E4" s="9">
        <f>ROUND((C4*0.08),0)</f>
        <v>12</v>
      </c>
      <c r="F4" s="8">
        <v>151</v>
      </c>
      <c r="G4" s="10">
        <f>ROUND((F4*0.05),0)</f>
        <v>8</v>
      </c>
      <c r="H4" s="10">
        <f>ROUND((F4*0.08),0)</f>
        <v>12</v>
      </c>
      <c r="I4" s="8">
        <v>161</v>
      </c>
      <c r="J4" s="11">
        <f t="shared" ref="J4:J15" si="0">ROUND((I4*0.05),0)</f>
        <v>8</v>
      </c>
      <c r="K4" s="11">
        <f t="shared" ref="K4:K15" si="1">ROUND((I4*0.08),0)</f>
        <v>13</v>
      </c>
      <c r="L4" s="12">
        <f t="shared" ref="L4:L15" si="2">E4+H4+K4</f>
        <v>37</v>
      </c>
      <c r="M4" s="12">
        <f t="shared" ref="M4:M15" si="3">D4+G4+J4</f>
        <v>24</v>
      </c>
    </row>
    <row r="5" s="2" customFormat="1" ht="25" customHeight="1" spans="1:13">
      <c r="A5" s="8" t="s">
        <v>5</v>
      </c>
      <c r="B5" s="8">
        <v>1902</v>
      </c>
      <c r="C5" s="8">
        <v>541</v>
      </c>
      <c r="D5" s="9">
        <f t="shared" ref="D5:D15" si="4">ROUND((C5*0.05),0)</f>
        <v>27</v>
      </c>
      <c r="E5" s="9">
        <f t="shared" ref="E5:E15" si="5">ROUND((C5*0.08),0)</f>
        <v>43</v>
      </c>
      <c r="F5" s="8">
        <v>536</v>
      </c>
      <c r="G5" s="10">
        <f t="shared" ref="G5:G15" si="6">ROUND((F5*0.05),0)</f>
        <v>27</v>
      </c>
      <c r="H5" s="10">
        <f t="shared" ref="H5:H15" si="7">ROUND((F5*0.08),0)</f>
        <v>43</v>
      </c>
      <c r="I5" s="8">
        <v>825</v>
      </c>
      <c r="J5" s="11">
        <f t="shared" si="0"/>
        <v>41</v>
      </c>
      <c r="K5" s="11">
        <f t="shared" si="1"/>
        <v>66</v>
      </c>
      <c r="L5" s="12">
        <f t="shared" si="2"/>
        <v>152</v>
      </c>
      <c r="M5" s="12">
        <f t="shared" si="3"/>
        <v>95</v>
      </c>
    </row>
    <row r="6" s="2" customFormat="1" ht="25" customHeight="1" spans="1:13">
      <c r="A6" s="8" t="s">
        <v>6</v>
      </c>
      <c r="B6" s="8">
        <v>1666</v>
      </c>
      <c r="C6" s="8">
        <v>509</v>
      </c>
      <c r="D6" s="9">
        <f t="shared" si="4"/>
        <v>25</v>
      </c>
      <c r="E6" s="9">
        <f t="shared" si="5"/>
        <v>41</v>
      </c>
      <c r="F6" s="8">
        <v>466</v>
      </c>
      <c r="G6" s="10">
        <f t="shared" si="6"/>
        <v>23</v>
      </c>
      <c r="H6" s="10">
        <f t="shared" si="7"/>
        <v>37</v>
      </c>
      <c r="I6" s="8">
        <v>691</v>
      </c>
      <c r="J6" s="11">
        <f t="shared" si="0"/>
        <v>35</v>
      </c>
      <c r="K6" s="11">
        <f t="shared" si="1"/>
        <v>55</v>
      </c>
      <c r="L6" s="12">
        <f t="shared" si="2"/>
        <v>133</v>
      </c>
      <c r="M6" s="12">
        <f t="shared" si="3"/>
        <v>83</v>
      </c>
    </row>
    <row r="7" s="2" customFormat="1" ht="25" customHeight="1" spans="1:13">
      <c r="A7" s="8" t="s">
        <v>7</v>
      </c>
      <c r="B7" s="8">
        <v>800</v>
      </c>
      <c r="C7" s="13">
        <v>222</v>
      </c>
      <c r="D7" s="9">
        <f t="shared" si="4"/>
        <v>11</v>
      </c>
      <c r="E7" s="9">
        <f t="shared" si="5"/>
        <v>18</v>
      </c>
      <c r="F7" s="13">
        <v>221</v>
      </c>
      <c r="G7" s="10">
        <f t="shared" si="6"/>
        <v>11</v>
      </c>
      <c r="H7" s="10">
        <f t="shared" si="7"/>
        <v>18</v>
      </c>
      <c r="I7" s="13">
        <v>357</v>
      </c>
      <c r="J7" s="11">
        <f t="shared" si="0"/>
        <v>18</v>
      </c>
      <c r="K7" s="11">
        <f t="shared" si="1"/>
        <v>29</v>
      </c>
      <c r="L7" s="12">
        <f t="shared" si="2"/>
        <v>65</v>
      </c>
      <c r="M7" s="12">
        <f t="shared" si="3"/>
        <v>40</v>
      </c>
    </row>
    <row r="8" s="2" customFormat="1" ht="25" customHeight="1" spans="1:13">
      <c r="A8" s="8" t="s">
        <v>8</v>
      </c>
      <c r="B8" s="8">
        <v>40</v>
      </c>
      <c r="C8" s="8"/>
      <c r="D8" s="9">
        <f t="shared" si="4"/>
        <v>0</v>
      </c>
      <c r="E8" s="9">
        <f t="shared" si="5"/>
        <v>0</v>
      </c>
      <c r="F8" s="8"/>
      <c r="G8" s="10">
        <f t="shared" si="6"/>
        <v>0</v>
      </c>
      <c r="H8" s="10">
        <f t="shared" si="7"/>
        <v>0</v>
      </c>
      <c r="I8" s="8">
        <v>40</v>
      </c>
      <c r="J8" s="11">
        <f t="shared" si="0"/>
        <v>2</v>
      </c>
      <c r="K8" s="11">
        <f t="shared" si="1"/>
        <v>3</v>
      </c>
      <c r="L8" s="12">
        <f t="shared" si="2"/>
        <v>3</v>
      </c>
      <c r="M8" s="12">
        <f t="shared" si="3"/>
        <v>2</v>
      </c>
    </row>
    <row r="9" s="2" customFormat="1" ht="25" customHeight="1" spans="1:13">
      <c r="A9" s="8" t="s">
        <v>9</v>
      </c>
      <c r="B9" s="8">
        <v>1477</v>
      </c>
      <c r="C9" s="8">
        <v>422</v>
      </c>
      <c r="D9" s="9">
        <f t="shared" si="4"/>
        <v>21</v>
      </c>
      <c r="E9" s="9">
        <f t="shared" si="5"/>
        <v>34</v>
      </c>
      <c r="F9" s="8">
        <v>429</v>
      </c>
      <c r="G9" s="10">
        <f t="shared" si="6"/>
        <v>21</v>
      </c>
      <c r="H9" s="10">
        <f t="shared" si="7"/>
        <v>34</v>
      </c>
      <c r="I9" s="8">
        <v>626</v>
      </c>
      <c r="J9" s="11">
        <f t="shared" si="0"/>
        <v>31</v>
      </c>
      <c r="K9" s="11">
        <f t="shared" si="1"/>
        <v>50</v>
      </c>
      <c r="L9" s="12">
        <f t="shared" si="2"/>
        <v>118</v>
      </c>
      <c r="M9" s="12">
        <f t="shared" si="3"/>
        <v>73</v>
      </c>
    </row>
    <row r="10" s="2" customFormat="1" ht="25" customHeight="1" spans="1:13">
      <c r="A10" s="8" t="s">
        <v>10</v>
      </c>
      <c r="B10" s="8">
        <v>515</v>
      </c>
      <c r="C10" s="8">
        <v>154</v>
      </c>
      <c r="D10" s="9">
        <f t="shared" si="4"/>
        <v>8</v>
      </c>
      <c r="E10" s="9">
        <f t="shared" si="5"/>
        <v>12</v>
      </c>
      <c r="F10" s="8">
        <v>164</v>
      </c>
      <c r="G10" s="10">
        <f t="shared" si="6"/>
        <v>8</v>
      </c>
      <c r="H10" s="10">
        <f t="shared" si="7"/>
        <v>13</v>
      </c>
      <c r="I10" s="8">
        <v>197</v>
      </c>
      <c r="J10" s="11">
        <f t="shared" si="0"/>
        <v>10</v>
      </c>
      <c r="K10" s="11">
        <f t="shared" si="1"/>
        <v>16</v>
      </c>
      <c r="L10" s="12">
        <f t="shared" si="2"/>
        <v>41</v>
      </c>
      <c r="M10" s="12">
        <f t="shared" si="3"/>
        <v>26</v>
      </c>
    </row>
    <row r="11" s="2" customFormat="1" ht="25" customHeight="1" spans="1:13">
      <c r="A11" s="8" t="s">
        <v>11</v>
      </c>
      <c r="B11" s="8">
        <v>865</v>
      </c>
      <c r="C11" s="8">
        <v>204</v>
      </c>
      <c r="D11" s="9">
        <f t="shared" si="4"/>
        <v>10</v>
      </c>
      <c r="E11" s="9">
        <f t="shared" si="5"/>
        <v>16</v>
      </c>
      <c r="F11" s="8">
        <v>246</v>
      </c>
      <c r="G11" s="10">
        <f t="shared" si="6"/>
        <v>12</v>
      </c>
      <c r="H11" s="10">
        <f t="shared" si="7"/>
        <v>20</v>
      </c>
      <c r="I11" s="8">
        <v>434</v>
      </c>
      <c r="J11" s="11">
        <f t="shared" si="0"/>
        <v>22</v>
      </c>
      <c r="K11" s="11">
        <f t="shared" si="1"/>
        <v>35</v>
      </c>
      <c r="L11" s="12">
        <f t="shared" si="2"/>
        <v>71</v>
      </c>
      <c r="M11" s="12">
        <f t="shared" si="3"/>
        <v>44</v>
      </c>
    </row>
    <row r="12" s="2" customFormat="1" ht="25" customHeight="1" spans="1:13">
      <c r="A12" s="8" t="s">
        <v>12</v>
      </c>
      <c r="B12" s="8">
        <v>779</v>
      </c>
      <c r="C12" s="8">
        <v>202</v>
      </c>
      <c r="D12" s="9">
        <f t="shared" si="4"/>
        <v>10</v>
      </c>
      <c r="E12" s="9">
        <f t="shared" si="5"/>
        <v>16</v>
      </c>
      <c r="F12" s="8">
        <v>211</v>
      </c>
      <c r="G12" s="10">
        <f t="shared" si="6"/>
        <v>11</v>
      </c>
      <c r="H12" s="10">
        <f t="shared" si="7"/>
        <v>17</v>
      </c>
      <c r="I12" s="8">
        <v>366</v>
      </c>
      <c r="J12" s="11">
        <f t="shared" si="0"/>
        <v>18</v>
      </c>
      <c r="K12" s="11">
        <f t="shared" si="1"/>
        <v>29</v>
      </c>
      <c r="L12" s="12">
        <f t="shared" si="2"/>
        <v>62</v>
      </c>
      <c r="M12" s="12">
        <f t="shared" si="3"/>
        <v>39</v>
      </c>
    </row>
    <row r="13" ht="27" customHeight="1" spans="1:13">
      <c r="A13" s="14" t="s">
        <v>13</v>
      </c>
      <c r="B13" s="8">
        <v>100</v>
      </c>
      <c r="C13" s="14"/>
      <c r="D13" s="9">
        <f t="shared" si="4"/>
        <v>0</v>
      </c>
      <c r="E13" s="9">
        <f t="shared" si="5"/>
        <v>0</v>
      </c>
      <c r="F13" s="14">
        <v>59</v>
      </c>
      <c r="G13" s="10">
        <f t="shared" si="6"/>
        <v>3</v>
      </c>
      <c r="H13" s="10">
        <f t="shared" si="7"/>
        <v>5</v>
      </c>
      <c r="I13" s="14">
        <v>41</v>
      </c>
      <c r="J13" s="11">
        <f t="shared" si="0"/>
        <v>2</v>
      </c>
      <c r="K13" s="11">
        <f t="shared" si="1"/>
        <v>3</v>
      </c>
      <c r="L13" s="12">
        <f t="shared" si="2"/>
        <v>8</v>
      </c>
      <c r="M13" s="12">
        <f t="shared" si="3"/>
        <v>5</v>
      </c>
    </row>
    <row r="14" ht="24" customHeight="1" spans="1:13">
      <c r="A14" s="14" t="s">
        <v>14</v>
      </c>
      <c r="B14" s="12">
        <v>465</v>
      </c>
      <c r="C14" s="14">
        <v>115</v>
      </c>
      <c r="D14" s="9">
        <f t="shared" si="4"/>
        <v>6</v>
      </c>
      <c r="E14" s="9">
        <f t="shared" si="5"/>
        <v>9</v>
      </c>
      <c r="F14" s="14">
        <v>136</v>
      </c>
      <c r="G14" s="10">
        <f t="shared" si="6"/>
        <v>7</v>
      </c>
      <c r="H14" s="10">
        <f t="shared" si="7"/>
        <v>11</v>
      </c>
      <c r="I14" s="14">
        <v>214</v>
      </c>
      <c r="J14" s="11">
        <f t="shared" si="0"/>
        <v>11</v>
      </c>
      <c r="K14" s="11">
        <f t="shared" si="1"/>
        <v>17</v>
      </c>
      <c r="L14" s="12">
        <f t="shared" si="2"/>
        <v>37</v>
      </c>
      <c r="M14" s="12">
        <f t="shared" si="3"/>
        <v>24</v>
      </c>
    </row>
    <row r="15" ht="29" customHeight="1" spans="1:13">
      <c r="A15" s="14" t="s">
        <v>15</v>
      </c>
      <c r="B15" s="15">
        <v>665</v>
      </c>
      <c r="C15" s="14">
        <v>212</v>
      </c>
      <c r="D15" s="9">
        <f t="shared" si="4"/>
        <v>11</v>
      </c>
      <c r="E15" s="9">
        <f t="shared" si="5"/>
        <v>17</v>
      </c>
      <c r="F15" s="14">
        <v>220</v>
      </c>
      <c r="G15" s="10">
        <f t="shared" si="6"/>
        <v>11</v>
      </c>
      <c r="H15" s="10">
        <f t="shared" si="7"/>
        <v>18</v>
      </c>
      <c r="I15" s="14">
        <v>233</v>
      </c>
      <c r="J15" s="11">
        <f t="shared" si="0"/>
        <v>12</v>
      </c>
      <c r="K15" s="11">
        <f t="shared" si="1"/>
        <v>19</v>
      </c>
      <c r="L15" s="12">
        <f t="shared" si="2"/>
        <v>54</v>
      </c>
      <c r="M15" s="12">
        <f t="shared" si="3"/>
        <v>34</v>
      </c>
    </row>
    <row r="16" ht="30" customHeight="1" spans="1:13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5"/>
      <c r="M16" s="15"/>
    </row>
  </sheetData>
  <mergeCells count="1">
    <mergeCell ref="A1:M1"/>
  </mergeCells>
  <pageMargins left="0.7" right="0.7" top="0.75" bottom="0.75" header="0.3" footer="0.3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各院综测参与人数</vt:lpstr>
      <vt:lpstr>奖学金人数</vt:lpstr>
      <vt:lpstr>评优人数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付成城</cp:lastModifiedBy>
  <dcterms:created xsi:type="dcterms:W3CDTF">2015-06-05T18:19:00Z</dcterms:created>
  <dcterms:modified xsi:type="dcterms:W3CDTF">2026-07-22T13:29:44Z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55827DD96A51465EBDA06530F8050379_12</vt:lpwstr>
  </property>
  <property fmtid="{D5CDD505-2E9C-101B-9397-08002B2CF9AE}" pid="3" name="KSOProductBuildVer">
    <vt:lpwstr>2052-12.1.0.23542</vt:lpwstr>
  </property>
</Properties>
</file>